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<sst xmlns="http://schemas.openxmlformats.org/spreadsheetml/2006/main" count="59" uniqueCount="57">
  <si>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CENNIK FARB FIRMY "KABE"</t>
  </si>
  <si>
    <t>Nazwa artykułu</t>
  </si>
  <si>
    <t>Zużycie</t>
  </si>
  <si>
    <t>l/m2</t>
  </si>
  <si>
    <t>ltr</t>
  </si>
  <si>
    <t>Cena op.</t>
  </si>
  <si>
    <t>Netto</t>
  </si>
  <si>
    <t>Brutto</t>
  </si>
  <si>
    <t xml:space="preserve">Koszt </t>
  </si>
  <si>
    <t>1m2 Brutto</t>
  </si>
  <si>
    <t>Dobrze kryje. Odporna na zmywanie i ścieranie.</t>
  </si>
  <si>
    <t>PERFEKTA  (BIAŁA lub KOLOR)</t>
  </si>
  <si>
    <t>Dyspersyjna farba do wnętrz. Dobrze kryjąca, wydajna.</t>
  </si>
  <si>
    <t>Odporna na zmywanie i ścieranie. Matowa.</t>
  </si>
  <si>
    <t>Głęboki mineralny charakter. Wysoka paroprzepuszczalność</t>
  </si>
  <si>
    <t>Odporna na zmywanie i ścieranie. Matowa.Bardzo wydajna.</t>
  </si>
  <si>
    <t>takim jak szkoły, szpitale, restauracje i.t.p. Świetna do lamperii.</t>
  </si>
  <si>
    <t>w pomieszczeniach obciążonych znacznym ruchem osobowym</t>
  </si>
  <si>
    <t>(przeważnie 20%)</t>
  </si>
  <si>
    <r>
      <t>UWAGA:</t>
    </r>
    <r>
      <rPr>
        <sz val="10"/>
        <rFont val="Arial CE"/>
        <family val="0"/>
      </rPr>
      <t xml:space="preserve"> Podane ceny dotyczą farb białych. Dla kolorów stosuje się dopłatę z cennika dopłat</t>
    </r>
  </si>
  <si>
    <t>Opak.</t>
  </si>
  <si>
    <t>Cena 1 l.</t>
  </si>
  <si>
    <t>FARBY WEWNĘTRZNE</t>
  </si>
  <si>
    <t>10 (mat)</t>
  </si>
  <si>
    <t>FARBY SPECJALNE</t>
  </si>
  <si>
    <t>(pod farby BUGOFELX I AKRYLATEX)</t>
  </si>
  <si>
    <r>
      <t xml:space="preserve">Farba NOVALIT L </t>
    </r>
    <r>
      <rPr>
        <sz val="10"/>
        <rFont val="Arial CE"/>
        <family val="0"/>
      </rPr>
      <t>(laserunkowa)</t>
    </r>
  </si>
  <si>
    <r>
      <t xml:space="preserve">Farba NOVALIT PLAN </t>
    </r>
    <r>
      <rPr>
        <sz val="10"/>
        <rFont val="Arial CE"/>
        <family val="0"/>
      </rPr>
      <t>(kryjąca mikropęknięcia)</t>
    </r>
  </si>
  <si>
    <r>
      <t>BUGOGRUNT ZG</t>
    </r>
    <r>
      <rPr>
        <sz val="10"/>
        <rFont val="Arial CE"/>
        <family val="0"/>
      </rPr>
      <t xml:space="preserve"> (zewnętrzny)</t>
    </r>
  </si>
  <si>
    <t>(pod farby wewnętrzne)</t>
  </si>
  <si>
    <r>
      <t>BUGOGRUNT WG</t>
    </r>
    <r>
      <rPr>
        <sz val="10"/>
        <rFont val="Arial CE"/>
        <family val="0"/>
      </rPr>
      <t xml:space="preserve"> (wewnętrzny)</t>
    </r>
  </si>
  <si>
    <r>
      <t xml:space="preserve">Grunt </t>
    </r>
    <r>
      <rPr>
        <b/>
        <sz val="10"/>
        <rFont val="Arial CE"/>
        <family val="0"/>
      </rPr>
      <t>NOVALIT GF</t>
    </r>
    <r>
      <rPr>
        <sz val="8"/>
        <rFont val="Arial CE"/>
        <family val="0"/>
      </rPr>
      <t xml:space="preserve"> (pod farby NOVALIT)</t>
    </r>
  </si>
  <si>
    <r>
      <t xml:space="preserve">Grunt </t>
    </r>
    <r>
      <rPr>
        <b/>
        <sz val="10"/>
        <rFont val="Arial CE"/>
        <family val="0"/>
      </rPr>
      <t>CALSILIT GF</t>
    </r>
    <r>
      <rPr>
        <sz val="10"/>
        <rFont val="Arial CE"/>
        <family val="0"/>
      </rPr>
      <t xml:space="preserve"> </t>
    </r>
    <r>
      <rPr>
        <sz val="8"/>
        <rFont val="Arial CE"/>
        <family val="0"/>
      </rPr>
      <t>(pod farbę CALSILIT)</t>
    </r>
  </si>
  <si>
    <r>
      <t xml:space="preserve">Grunt </t>
    </r>
    <r>
      <rPr>
        <b/>
        <sz val="10"/>
        <rFont val="Arial CE"/>
        <family val="0"/>
      </rPr>
      <t>HYDROPOR</t>
    </r>
    <r>
      <rPr>
        <sz val="10"/>
        <rFont val="Arial CE"/>
        <family val="0"/>
      </rPr>
      <t xml:space="preserve"> (pod farbę silikonową)</t>
    </r>
  </si>
  <si>
    <r>
      <t>MONOLUX</t>
    </r>
    <r>
      <rPr>
        <sz val="7"/>
        <rFont val="Arial CE"/>
        <family val="2"/>
      </rPr>
      <t xml:space="preserve"> (najwyższej klasy farba dyspersyjna-1 krotna)</t>
    </r>
  </si>
  <si>
    <t>Bardzo odporna na zmywanie i szorowanie. Matowa. Biała i kolor.</t>
  </si>
  <si>
    <r>
      <t>AQUATEX</t>
    </r>
    <r>
      <rPr>
        <sz val="7"/>
        <rFont val="Arial CE"/>
        <family val="2"/>
      </rPr>
      <t xml:space="preserve"> - Farba krzemianowo-dyspersyjna. </t>
    </r>
  </si>
  <si>
    <t>10(półmat)</t>
  </si>
  <si>
    <r>
      <t xml:space="preserve">Farba akrylowa LAZUR-W </t>
    </r>
    <r>
      <rPr>
        <sz val="10"/>
        <rFont val="Arial CE"/>
        <family val="0"/>
      </rPr>
      <t>(laserunkowa wewn.)</t>
    </r>
  </si>
  <si>
    <t>5(półmat)</t>
  </si>
  <si>
    <t>2,5(półmat)</t>
  </si>
  <si>
    <t>5 (mat)</t>
  </si>
  <si>
    <r>
      <t xml:space="preserve">PROLATEX </t>
    </r>
    <r>
      <rPr>
        <sz val="7"/>
        <rFont val="Arial CE"/>
        <family val="2"/>
      </rPr>
      <t xml:space="preserve"> Farba </t>
    </r>
    <r>
      <rPr>
        <b/>
        <sz val="7"/>
        <rFont val="Arial CE"/>
        <family val="0"/>
      </rPr>
      <t>LATEKSOWA</t>
    </r>
  </si>
  <si>
    <r>
      <t xml:space="preserve">OPTILATEX </t>
    </r>
    <r>
      <rPr>
        <sz val="7"/>
        <rFont val="Arial CE"/>
        <family val="2"/>
      </rPr>
      <t xml:space="preserve"> Farba </t>
    </r>
    <r>
      <rPr>
        <b/>
        <sz val="7"/>
        <rFont val="Arial CE"/>
        <family val="0"/>
      </rPr>
      <t>LATEKSOWA</t>
    </r>
  </si>
  <si>
    <r>
      <t xml:space="preserve">ARMASIL F </t>
    </r>
    <r>
      <rPr>
        <sz val="10"/>
        <rFont val="Arial CE"/>
        <family val="0"/>
      </rPr>
      <t>(Farba SILIKONOWA)</t>
    </r>
  </si>
  <si>
    <r>
      <t>CALSILIT F</t>
    </r>
    <r>
      <rPr>
        <sz val="10"/>
        <rFont val="Arial CE"/>
        <family val="0"/>
      </rPr>
      <t>(Farba SILIKATOWA)</t>
    </r>
  </si>
  <si>
    <r>
      <t>NOVALIT F</t>
    </r>
    <r>
      <rPr>
        <sz val="10"/>
        <rFont val="Arial CE"/>
        <family val="0"/>
      </rPr>
      <t xml:space="preserve"> (Farba POLISILIKATOWA)</t>
    </r>
  </si>
  <si>
    <r>
      <t>BUGOFLEX</t>
    </r>
    <r>
      <rPr>
        <sz val="10"/>
        <rFont val="Arial CE"/>
        <family val="0"/>
      </rPr>
      <t xml:space="preserve"> (dyspersyjna AKRYLOWA farba elewacyjna)</t>
    </r>
  </si>
  <si>
    <r>
      <t xml:space="preserve">Farba MILAMAT </t>
    </r>
    <r>
      <rPr>
        <sz val="10"/>
        <rFont val="Arial CE"/>
        <family val="0"/>
      </rPr>
      <t>specjalna NA ZACIEKI</t>
    </r>
  </si>
  <si>
    <t>PREPERATY GRUNTUJĄCE; INNE</t>
  </si>
  <si>
    <r>
      <t>KABE SPRINT</t>
    </r>
    <r>
      <rPr>
        <sz val="10"/>
        <rFont val="Arial CE"/>
        <family val="0"/>
      </rPr>
      <t>-</t>
    </r>
    <r>
      <rPr>
        <sz val="9"/>
        <rFont val="Arial CE"/>
        <family val="0"/>
      </rPr>
      <t>preparat przyspieszający schnięcie</t>
    </r>
  </si>
  <si>
    <r>
      <t>FARBY ELEWACYJNE</t>
    </r>
    <r>
      <rPr>
        <b/>
        <sz val="12"/>
        <rFont val="Arial CE"/>
        <family val="2"/>
      </rPr>
      <t xml:space="preserve"> </t>
    </r>
  </si>
  <si>
    <r>
      <t>MARCHRON</t>
    </r>
    <r>
      <rPr>
        <sz val="10"/>
        <rFont val="Arial CE"/>
        <family val="0"/>
      </rPr>
      <t xml:space="preserve"> lakier renowacyjny zabezpieczający mozaiki</t>
    </r>
  </si>
  <si>
    <r>
      <t>CLEANFORCE-</t>
    </r>
    <r>
      <rPr>
        <sz val="10"/>
        <rFont val="Arial CE"/>
        <family val="0"/>
      </rPr>
      <t>preparat czyszczący-koncentrat</t>
    </r>
  </si>
  <si>
    <r>
      <t>ALGIZID</t>
    </r>
    <r>
      <rPr>
        <sz val="10"/>
        <rFont val="Arial CE"/>
        <family val="0"/>
      </rPr>
      <t xml:space="preserve"> preparat do usuwania alg i glonów</t>
    </r>
  </si>
  <si>
    <r>
      <t xml:space="preserve"> </t>
    </r>
    <r>
      <rPr>
        <b/>
        <sz val="10"/>
        <rFont val="Arial CE"/>
        <family val="0"/>
      </rPr>
      <t>TOP WHITE ANTI-REFLEX -</t>
    </r>
    <r>
      <rPr>
        <sz val="10"/>
        <rFont val="Arial CE"/>
        <family val="0"/>
      </rPr>
      <t xml:space="preserve"> do sufitów,ścian</t>
    </r>
  </si>
  <si>
    <t>3 (mat)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</si>
</sst>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0"/>
    <numFmt numFmtId="169" formatCode="0.0000"/>
    <numFmt numFmtId="170" formatCode="0.000000"/>
    <numFmt numFmtId="171" formatCode="0.00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22"/>
      <name val="Arial Black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2" fontId="0" fillId="0" borderId="33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2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1" xfId="0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40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2" fontId="0" fillId="0" borderId="41" xfId="0" applyNumberFormat="1" applyBorder="1" applyAlignment="1">
      <alignment horizontal="center"/>
    </xf>
    <xf numFmtId="0" fontId="1" fillId="0" borderId="36" xfId="0" applyFont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2" fontId="0" fillId="0" borderId="23" xfId="0" applyNumberFormat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2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8" fillId="0" borderId="46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647700</xdr:colOff>
      <xdr:row>4</xdr:row>
      <xdr:rowOff>114300</xdr:rowOff>
    </xdr:to>
    <xdr:pic>
      <xdr:nvPicPr>
        <xdr:cNvPr id="1" name="Picture 1" descr="Kopia_zapasowa_KAB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9"/>
  <sheetViews>
    <sheetView tabSelected="1" zoomScalePageLayoutView="0" workbookViewId="0" topLeftCell="A6">
      <selection activeCell="D21" sqref="D21"/>
    </sheetView>
  </sheetViews>
  <sheetFormatPr defaultColWidth="9.00390625" defaultRowHeight="12.75"/>
  <cols>
    <col min="1" max="1" width="40.50390625" style="0" customWidth="1"/>
    <col min="2" max="2" width="6.625" style="0" customWidth="1"/>
    <col min="3" max="3" width="10.625" style="0" customWidth="1"/>
    <col min="4" max="4" width="8.625" style="0" customWidth="1"/>
    <col min="5" max="5" width="7.625" style="0" customWidth="1"/>
    <col min="6" max="6" width="11.50390625" style="0" customWidth="1"/>
    <col min="7" max="7" width="10.50390625" style="0" customWidth="1"/>
  </cols>
  <sheetData>
    <row r="3" ht="33.75">
      <c r="A3" s="23" t="s">
        <v>0</v>
      </c>
    </row>
    <row r="5" spans="1:7" ht="15.75">
      <c r="A5" s="60" t="s">
        <v>51</v>
      </c>
      <c r="F5" s="27"/>
      <c r="G5" s="35">
        <v>45067</v>
      </c>
    </row>
    <row r="6" spans="1:7" ht="18" customHeight="1">
      <c r="A6" s="6" t="s">
        <v>1</v>
      </c>
      <c r="B6" s="6" t="s">
        <v>2</v>
      </c>
      <c r="C6" s="6" t="s">
        <v>20</v>
      </c>
      <c r="D6" s="6" t="s">
        <v>5</v>
      </c>
      <c r="E6" s="6" t="s">
        <v>21</v>
      </c>
      <c r="F6" s="6" t="s">
        <v>5</v>
      </c>
      <c r="G6" s="6" t="s">
        <v>8</v>
      </c>
    </row>
    <row r="7" spans="1:7" ht="13.5" thickBot="1">
      <c r="A7" s="18"/>
      <c r="B7" s="19" t="s">
        <v>3</v>
      </c>
      <c r="C7" s="19" t="s">
        <v>4</v>
      </c>
      <c r="D7" s="19" t="s">
        <v>6</v>
      </c>
      <c r="E7" s="19" t="s">
        <v>6</v>
      </c>
      <c r="F7" s="19" t="s">
        <v>7</v>
      </c>
      <c r="G7" s="19" t="s">
        <v>9</v>
      </c>
    </row>
    <row r="8" spans="1:7" ht="13.5" thickBot="1">
      <c r="A8" s="67" t="s">
        <v>46</v>
      </c>
      <c r="B8" s="107">
        <v>0.33</v>
      </c>
      <c r="C8" s="32">
        <v>10</v>
      </c>
      <c r="D8" s="48">
        <v>357</v>
      </c>
      <c r="E8" s="42">
        <f>D8*0.1</f>
        <v>35.7</v>
      </c>
      <c r="F8" s="41">
        <f aca="true" t="shared" si="0" ref="F8:F13">D8*1.23</f>
        <v>439.11</v>
      </c>
      <c r="G8" s="37">
        <f>F8/C8*B8</f>
        <v>14.490630000000001</v>
      </c>
    </row>
    <row r="9" spans="1:7" ht="13.5" thickBot="1">
      <c r="A9" s="72" t="s">
        <v>45</v>
      </c>
      <c r="B9" s="97">
        <v>0.33</v>
      </c>
      <c r="C9" s="32">
        <v>10</v>
      </c>
      <c r="D9" s="48">
        <v>285</v>
      </c>
      <c r="E9" s="42">
        <f>D9*0.1</f>
        <v>28.5</v>
      </c>
      <c r="F9" s="41">
        <f t="shared" si="0"/>
        <v>350.55</v>
      </c>
      <c r="G9" s="37">
        <f>F9/C9*B9</f>
        <v>11.568150000000001</v>
      </c>
    </row>
    <row r="10" spans="1:7" ht="12.75">
      <c r="A10" s="70" t="s">
        <v>44</v>
      </c>
      <c r="B10" s="108">
        <v>0.33</v>
      </c>
      <c r="C10" s="32">
        <v>10</v>
      </c>
      <c r="D10" s="48">
        <v>384</v>
      </c>
      <c r="E10" s="42">
        <f>D10*0.1</f>
        <v>38.400000000000006</v>
      </c>
      <c r="F10" s="41">
        <f t="shared" si="0"/>
        <v>472.32</v>
      </c>
      <c r="G10" s="37">
        <f>F10*0.1*B10</f>
        <v>15.58656</v>
      </c>
    </row>
    <row r="11" spans="1:7" ht="13.5" thickBot="1">
      <c r="A11" s="72"/>
      <c r="B11" s="109"/>
      <c r="C11" s="33">
        <v>5</v>
      </c>
      <c r="D11" s="49">
        <v>192</v>
      </c>
      <c r="E11" s="46">
        <f>D11/C11</f>
        <v>38.4</v>
      </c>
      <c r="F11" s="45">
        <f t="shared" si="0"/>
        <v>236.16</v>
      </c>
      <c r="G11" s="39">
        <f>F11*B10/C11</f>
        <v>15.58656</v>
      </c>
    </row>
    <row r="12" spans="1:7" ht="12.75">
      <c r="A12" s="116" t="s">
        <v>47</v>
      </c>
      <c r="B12" s="108">
        <v>0.25</v>
      </c>
      <c r="C12" s="32">
        <v>10</v>
      </c>
      <c r="D12" s="48">
        <v>230</v>
      </c>
      <c r="E12" s="42">
        <f>D12*0.1</f>
        <v>23</v>
      </c>
      <c r="F12" s="41">
        <f t="shared" si="0"/>
        <v>282.9</v>
      </c>
      <c r="G12" s="37">
        <f>F12*0.1*B12</f>
        <v>7.0725</v>
      </c>
    </row>
    <row r="13" spans="1:7" ht="13.5" thickBot="1">
      <c r="A13" s="117"/>
      <c r="B13" s="109"/>
      <c r="C13" s="98">
        <v>5</v>
      </c>
      <c r="D13" s="50">
        <v>120</v>
      </c>
      <c r="E13" s="51">
        <f>D13/C13</f>
        <v>24</v>
      </c>
      <c r="F13" s="52">
        <f t="shared" si="0"/>
        <v>147.6</v>
      </c>
      <c r="G13" s="53">
        <f>F13*0.2*B12</f>
        <v>7.38</v>
      </c>
    </row>
    <row r="14" spans="1:7" ht="12.75">
      <c r="A14" s="57"/>
      <c r="B14" s="57"/>
      <c r="C14" s="54"/>
      <c r="D14" s="29"/>
      <c r="E14" s="34"/>
      <c r="F14" s="34"/>
      <c r="G14" s="1"/>
    </row>
    <row r="15" spans="1:6" ht="15.75" thickBot="1">
      <c r="A15" s="61" t="s">
        <v>22</v>
      </c>
      <c r="F15" s="1"/>
    </row>
    <row r="16" spans="1:7" ht="12.75" hidden="1">
      <c r="A16" s="9" t="s">
        <v>34</v>
      </c>
      <c r="B16" s="4">
        <v>0.15</v>
      </c>
      <c r="C16" s="4">
        <v>5</v>
      </c>
      <c r="D16" s="14">
        <v>111.38</v>
      </c>
      <c r="E16" s="11">
        <f>D16*0.1</f>
        <v>11.138</v>
      </c>
      <c r="F16" s="14">
        <f aca="true" t="shared" si="1" ref="F16:F31">D16*1.23</f>
        <v>136.9974</v>
      </c>
      <c r="G16" s="11">
        <f>F16*0.2*B16</f>
        <v>4.109922</v>
      </c>
    </row>
    <row r="17" spans="1:7" ht="12.75" hidden="1">
      <c r="A17" s="7" t="s">
        <v>35</v>
      </c>
      <c r="B17" s="10"/>
      <c r="C17" s="10"/>
      <c r="D17" s="15"/>
      <c r="E17" s="12"/>
      <c r="F17" s="15"/>
      <c r="G17" s="12"/>
    </row>
    <row r="18" spans="1:7" ht="12.75" hidden="1">
      <c r="A18" s="30" t="s">
        <v>10</v>
      </c>
      <c r="B18" s="10"/>
      <c r="C18" s="28"/>
      <c r="D18" s="14"/>
      <c r="E18" s="11"/>
      <c r="F18" s="14"/>
      <c r="G18" s="11"/>
    </row>
    <row r="19" spans="1:8" ht="12.75">
      <c r="A19" s="67" t="s">
        <v>11</v>
      </c>
      <c r="B19" s="112">
        <v>0.25</v>
      </c>
      <c r="C19" s="40">
        <v>15</v>
      </c>
      <c r="D19" s="41">
        <v>198</v>
      </c>
      <c r="E19" s="42">
        <f>D19*0.0667</f>
        <v>13.2066</v>
      </c>
      <c r="F19" s="41">
        <f t="shared" si="1"/>
        <v>243.54</v>
      </c>
      <c r="G19" s="37">
        <f>F19/C19*B19</f>
        <v>4.059</v>
      </c>
      <c r="H19" s="1"/>
    </row>
    <row r="20" spans="1:7" ht="12.75">
      <c r="A20" s="68"/>
      <c r="B20" s="113"/>
      <c r="C20" s="43">
        <v>10</v>
      </c>
      <c r="D20" s="13">
        <v>136</v>
      </c>
      <c r="E20" s="5">
        <f>D20*0.1</f>
        <v>13.600000000000001</v>
      </c>
      <c r="F20" s="13">
        <f t="shared" si="1"/>
        <v>167.28</v>
      </c>
      <c r="G20" s="38">
        <f>F20*0.1*B19</f>
        <v>4.182</v>
      </c>
    </row>
    <row r="21" spans="1:7" ht="12.75">
      <c r="A21" s="69" t="s">
        <v>12</v>
      </c>
      <c r="B21" s="113"/>
      <c r="C21" s="43">
        <v>5</v>
      </c>
      <c r="D21" s="13">
        <v>73</v>
      </c>
      <c r="E21" s="5">
        <f>D21/C21</f>
        <v>14.6</v>
      </c>
      <c r="F21" s="13">
        <f t="shared" si="1"/>
        <v>89.78999999999999</v>
      </c>
      <c r="G21" s="38">
        <f>F21*B19/C21</f>
        <v>4.4895</v>
      </c>
    </row>
    <row r="22" spans="1:7" ht="13.5" thickBot="1">
      <c r="A22" s="69" t="s">
        <v>13</v>
      </c>
      <c r="B22" s="114"/>
      <c r="C22" s="44">
        <v>2.5</v>
      </c>
      <c r="D22" s="45">
        <v>40</v>
      </c>
      <c r="E22" s="46">
        <f>D22/C22</f>
        <v>16</v>
      </c>
      <c r="F22" s="45">
        <f t="shared" si="1"/>
        <v>49.2</v>
      </c>
      <c r="G22" s="39">
        <f>F22*B19/C22</f>
        <v>4.92</v>
      </c>
    </row>
    <row r="23" spans="1:7" ht="12.75">
      <c r="A23" s="70" t="s">
        <v>36</v>
      </c>
      <c r="B23" s="22"/>
      <c r="C23" s="40">
        <v>10</v>
      </c>
      <c r="D23" s="41">
        <v>231</v>
      </c>
      <c r="E23" s="42">
        <f>D23/C23</f>
        <v>23.1</v>
      </c>
      <c r="F23" s="41">
        <f t="shared" si="1"/>
        <v>284.13</v>
      </c>
      <c r="G23" s="37">
        <f>F23*0.1*B24</f>
        <v>5.682600000000001</v>
      </c>
    </row>
    <row r="24" spans="1:7" ht="12.75">
      <c r="A24" s="71" t="s">
        <v>14</v>
      </c>
      <c r="B24" s="47">
        <v>0.2</v>
      </c>
      <c r="C24" s="43">
        <v>5</v>
      </c>
      <c r="D24" s="13">
        <v>124</v>
      </c>
      <c r="E24" s="5">
        <f>D24/C24</f>
        <v>24.8</v>
      </c>
      <c r="F24" s="13">
        <f t="shared" si="1"/>
        <v>152.52</v>
      </c>
      <c r="G24" s="38">
        <f>F24*0.2*B24</f>
        <v>6.100800000000001</v>
      </c>
    </row>
    <row r="25" spans="1:7" ht="13.5" thickBot="1">
      <c r="A25" s="71" t="s">
        <v>15</v>
      </c>
      <c r="B25" s="22"/>
      <c r="C25" s="44">
        <v>3</v>
      </c>
      <c r="D25" s="45">
        <v>75</v>
      </c>
      <c r="E25" s="46">
        <f>D25/C25</f>
        <v>25</v>
      </c>
      <c r="F25" s="45">
        <f t="shared" si="1"/>
        <v>92.25</v>
      </c>
      <c r="G25" s="39">
        <f>F25*B24/C25</f>
        <v>6.1499999999999995</v>
      </c>
    </row>
    <row r="26" spans="1:7" ht="12.75">
      <c r="A26" s="70" t="s">
        <v>42</v>
      </c>
      <c r="B26" s="21"/>
      <c r="C26" s="40" t="s">
        <v>37</v>
      </c>
      <c r="D26" s="41">
        <v>325</v>
      </c>
      <c r="E26" s="42">
        <f>D26*0.1</f>
        <v>32.5</v>
      </c>
      <c r="F26" s="41">
        <f t="shared" si="1"/>
        <v>399.75</v>
      </c>
      <c r="G26" s="37">
        <f>F26*0.1*B28</f>
        <v>5.99625</v>
      </c>
    </row>
    <row r="27" spans="1:7" ht="12.75">
      <c r="A27" s="72"/>
      <c r="B27" s="22"/>
      <c r="C27" s="43" t="s">
        <v>39</v>
      </c>
      <c r="D27" s="13">
        <v>170</v>
      </c>
      <c r="E27" s="5">
        <f>D27/5</f>
        <v>34</v>
      </c>
      <c r="F27" s="13">
        <f t="shared" si="1"/>
        <v>209.1</v>
      </c>
      <c r="G27" s="38">
        <f>F27*0.1*B28</f>
        <v>3.1365</v>
      </c>
    </row>
    <row r="28" spans="1:7" ht="13.5" thickBot="1">
      <c r="A28" s="71" t="s">
        <v>17</v>
      </c>
      <c r="B28" s="22">
        <v>0.15</v>
      </c>
      <c r="C28" s="44" t="s">
        <v>40</v>
      </c>
      <c r="D28" s="45">
        <v>100</v>
      </c>
      <c r="E28" s="46">
        <f>D28/2.5</f>
        <v>40</v>
      </c>
      <c r="F28" s="45">
        <f t="shared" si="1"/>
        <v>123</v>
      </c>
      <c r="G28" s="39">
        <v>2</v>
      </c>
    </row>
    <row r="29" spans="1:7" ht="12.75">
      <c r="A29" s="71" t="s">
        <v>16</v>
      </c>
      <c r="B29" s="22"/>
      <c r="C29" s="40" t="s">
        <v>23</v>
      </c>
      <c r="D29" s="41">
        <v>325</v>
      </c>
      <c r="E29" s="42">
        <f>D29*0.1</f>
        <v>32.5</v>
      </c>
      <c r="F29" s="41">
        <f t="shared" si="1"/>
        <v>399.75</v>
      </c>
      <c r="G29" s="37">
        <f>F29*0.1*B28</f>
        <v>5.99625</v>
      </c>
    </row>
    <row r="30" spans="1:7" ht="12.75">
      <c r="A30" s="71"/>
      <c r="B30" s="22"/>
      <c r="C30" s="43" t="s">
        <v>41</v>
      </c>
      <c r="D30" s="13">
        <v>170</v>
      </c>
      <c r="E30" s="5">
        <f>D30/5</f>
        <v>34</v>
      </c>
      <c r="F30" s="13">
        <f t="shared" si="1"/>
        <v>209.1</v>
      </c>
      <c r="G30" s="38">
        <f>F30*0.2*B28</f>
        <v>6.273</v>
      </c>
    </row>
    <row r="31" spans="1:7" ht="13.5" thickBot="1">
      <c r="A31" s="73"/>
      <c r="B31" s="26"/>
      <c r="C31" s="44" t="s">
        <v>56</v>
      </c>
      <c r="D31" s="45">
        <v>100</v>
      </c>
      <c r="E31" s="46">
        <f>D31/2.5</f>
        <v>40</v>
      </c>
      <c r="F31" s="45">
        <f t="shared" si="1"/>
        <v>123</v>
      </c>
      <c r="G31" s="39">
        <f>F31*B28/3</f>
        <v>6.1499999999999995</v>
      </c>
    </row>
    <row r="32" spans="1:7" ht="12.75">
      <c r="A32" s="70" t="s">
        <v>43</v>
      </c>
      <c r="B32" s="115">
        <v>0.15</v>
      </c>
      <c r="C32" s="40">
        <v>10</v>
      </c>
      <c r="D32" s="41">
        <v>247</v>
      </c>
      <c r="E32" s="42">
        <f>D32*0.1</f>
        <v>24.700000000000003</v>
      </c>
      <c r="F32" s="41">
        <f>D32*1.23</f>
        <v>303.81</v>
      </c>
      <c r="G32" s="37">
        <f>F32*0.1*B32</f>
        <v>4.55715</v>
      </c>
    </row>
    <row r="33" spans="1:7" ht="12.75">
      <c r="A33" s="72"/>
      <c r="B33" s="113"/>
      <c r="C33" s="43">
        <v>5</v>
      </c>
      <c r="D33" s="13">
        <v>130</v>
      </c>
      <c r="E33" s="5">
        <f>D33/5</f>
        <v>26</v>
      </c>
      <c r="F33" s="13">
        <f>D33*1.23</f>
        <v>159.9</v>
      </c>
      <c r="G33" s="38">
        <f>F33*B32/5</f>
        <v>4.797</v>
      </c>
    </row>
    <row r="34" spans="1:7" ht="13.5" thickBot="1">
      <c r="A34" s="71"/>
      <c r="B34" s="113"/>
      <c r="C34" s="99">
        <v>2.5</v>
      </c>
      <c r="D34" s="14">
        <v>70</v>
      </c>
      <c r="E34" s="11">
        <f>D34/2.5</f>
        <v>28</v>
      </c>
      <c r="F34" s="14">
        <f>D34*1.23</f>
        <v>86.1</v>
      </c>
      <c r="G34" s="100">
        <f>F34*B32/3</f>
        <v>4.305</v>
      </c>
    </row>
    <row r="35" spans="1:7" ht="13.5" thickBot="1">
      <c r="A35" s="106" t="s">
        <v>55</v>
      </c>
      <c r="B35" s="101">
        <v>0.2</v>
      </c>
      <c r="C35" s="102">
        <v>10</v>
      </c>
      <c r="D35" s="103">
        <v>228</v>
      </c>
      <c r="E35" s="104">
        <f>D35/10</f>
        <v>22.8</v>
      </c>
      <c r="F35" s="103">
        <f>D35*1.23</f>
        <v>280.44</v>
      </c>
      <c r="G35" s="105">
        <f>F35*0.1*B35</f>
        <v>5.6088000000000005</v>
      </c>
    </row>
    <row r="37" ht="15.75" thickBot="1">
      <c r="A37" s="60" t="s">
        <v>24</v>
      </c>
    </row>
    <row r="38" spans="1:7" ht="12.75">
      <c r="A38" s="74" t="s">
        <v>48</v>
      </c>
      <c r="B38" s="75">
        <v>0.25</v>
      </c>
      <c r="C38" s="75">
        <v>1</v>
      </c>
      <c r="D38" s="76">
        <v>40.65</v>
      </c>
      <c r="E38" s="42">
        <f>D38*0.3333</f>
        <v>13.548644999999999</v>
      </c>
      <c r="F38" s="76">
        <f>D38*1.23</f>
        <v>49.9995</v>
      </c>
      <c r="G38" s="37">
        <f>F38*0.333*B38</f>
        <v>4.162458375</v>
      </c>
    </row>
    <row r="39" spans="1:7" ht="12.75">
      <c r="A39" s="77" t="s">
        <v>26</v>
      </c>
      <c r="B39" s="2">
        <v>0.15</v>
      </c>
      <c r="C39" s="2">
        <v>5</v>
      </c>
      <c r="D39" s="24">
        <v>185</v>
      </c>
      <c r="E39" s="5">
        <f>D39/C39</f>
        <v>37</v>
      </c>
      <c r="F39" s="24">
        <f>D39*1.23</f>
        <v>227.54999999999998</v>
      </c>
      <c r="G39" s="38">
        <f>F39*B39/C39</f>
        <v>6.8264999999999985</v>
      </c>
    </row>
    <row r="40" spans="1:7" ht="12.75">
      <c r="A40" s="78" t="s">
        <v>27</v>
      </c>
      <c r="B40" s="11">
        <v>0.3</v>
      </c>
      <c r="C40" s="2">
        <v>10</v>
      </c>
      <c r="D40" s="24">
        <v>410</v>
      </c>
      <c r="E40" s="5">
        <f>D40/C40</f>
        <v>41</v>
      </c>
      <c r="F40" s="24">
        <f>D40*1.23</f>
        <v>504.3</v>
      </c>
      <c r="G40" s="38">
        <f>F40*B40/C40</f>
        <v>15.129</v>
      </c>
    </row>
    <row r="41" spans="1:7" ht="12.75">
      <c r="A41" s="79" t="s">
        <v>38</v>
      </c>
      <c r="B41" s="110">
        <v>0.15</v>
      </c>
      <c r="C41" s="31">
        <v>2.5</v>
      </c>
      <c r="D41" s="24">
        <v>70</v>
      </c>
      <c r="E41" s="5">
        <f>D41/C41</f>
        <v>28</v>
      </c>
      <c r="F41" s="24">
        <f>D41*1.23</f>
        <v>86.1</v>
      </c>
      <c r="G41" s="38">
        <f>F41*B41/C41</f>
        <v>5.1659999999999995</v>
      </c>
    </row>
    <row r="42" spans="1:7" ht="13.5" thickBot="1">
      <c r="A42" s="80"/>
      <c r="B42" s="111"/>
      <c r="C42" s="81">
        <v>1</v>
      </c>
      <c r="D42" s="82">
        <v>37</v>
      </c>
      <c r="E42" s="46">
        <f>D42/C42</f>
        <v>37</v>
      </c>
      <c r="F42" s="82">
        <f>D42*1.23</f>
        <v>45.51</v>
      </c>
      <c r="G42" s="39">
        <f>F42*0.2*B41</f>
        <v>1.3653</v>
      </c>
    </row>
    <row r="43" spans="4:6" ht="12.75">
      <c r="D43" s="25"/>
      <c r="F43" s="25"/>
    </row>
    <row r="44" spans="1:6" ht="15.75" thickBot="1">
      <c r="A44" s="60" t="s">
        <v>49</v>
      </c>
      <c r="D44" s="25"/>
      <c r="F44" s="25"/>
    </row>
    <row r="45" spans="1:7" ht="12.75">
      <c r="A45" s="83" t="s">
        <v>28</v>
      </c>
      <c r="B45" s="84">
        <v>0.2</v>
      </c>
      <c r="C45" s="75">
        <v>10</v>
      </c>
      <c r="D45" s="76">
        <v>106</v>
      </c>
      <c r="E45" s="42">
        <f aca="true" t="shared" si="2" ref="E45:E50">D45/C45</f>
        <v>10.6</v>
      </c>
      <c r="F45" s="76">
        <f aca="true" t="shared" si="3" ref="F45:F51">D45*1.23</f>
        <v>130.38</v>
      </c>
      <c r="G45" s="37">
        <f>F45*B45/C45</f>
        <v>2.6076</v>
      </c>
    </row>
    <row r="46" spans="1:7" ht="12.75">
      <c r="A46" s="85" t="s">
        <v>25</v>
      </c>
      <c r="B46" s="3"/>
      <c r="C46" s="2">
        <v>5</v>
      </c>
      <c r="D46" s="24">
        <v>58</v>
      </c>
      <c r="E46" s="5">
        <f t="shared" si="2"/>
        <v>11.6</v>
      </c>
      <c r="F46" s="24">
        <f t="shared" si="3"/>
        <v>71.34</v>
      </c>
      <c r="G46" s="38">
        <f>F46*B45/C46</f>
        <v>2.8536</v>
      </c>
    </row>
    <row r="47" spans="1:7" ht="12.75">
      <c r="A47" s="78" t="s">
        <v>30</v>
      </c>
      <c r="B47" s="4">
        <v>0.2</v>
      </c>
      <c r="C47" s="2">
        <v>10</v>
      </c>
      <c r="D47" s="24">
        <v>80</v>
      </c>
      <c r="E47" s="5">
        <f t="shared" si="2"/>
        <v>8</v>
      </c>
      <c r="F47" s="24">
        <f t="shared" si="3"/>
        <v>98.4</v>
      </c>
      <c r="G47" s="38">
        <f>F47*B47/C47</f>
        <v>1.9680000000000004</v>
      </c>
    </row>
    <row r="48" spans="1:7" ht="12.75">
      <c r="A48" s="36" t="s">
        <v>29</v>
      </c>
      <c r="B48" s="8"/>
      <c r="C48" s="2">
        <v>5</v>
      </c>
      <c r="D48" s="24">
        <v>44.72</v>
      </c>
      <c r="E48" s="5">
        <f t="shared" si="2"/>
        <v>8.943999999999999</v>
      </c>
      <c r="F48" s="24">
        <f t="shared" si="3"/>
        <v>55.0056</v>
      </c>
      <c r="G48" s="38">
        <f>F48*B47/C48</f>
        <v>2.200224</v>
      </c>
    </row>
    <row r="49" spans="1:7" ht="12.75">
      <c r="A49" s="86" t="s">
        <v>31</v>
      </c>
      <c r="B49" s="4">
        <v>0.2</v>
      </c>
      <c r="C49" s="31">
        <v>10</v>
      </c>
      <c r="D49" s="24">
        <v>258</v>
      </c>
      <c r="E49" s="5">
        <f t="shared" si="2"/>
        <v>25.8</v>
      </c>
      <c r="F49" s="24">
        <f t="shared" si="3"/>
        <v>317.34</v>
      </c>
      <c r="G49" s="38">
        <f>F49*B49/C49</f>
        <v>6.3468</v>
      </c>
    </row>
    <row r="50" spans="1:7" ht="12.75">
      <c r="A50" s="87" t="s">
        <v>32</v>
      </c>
      <c r="B50" s="2">
        <v>0.2</v>
      </c>
      <c r="C50" s="2">
        <v>10</v>
      </c>
      <c r="D50" s="24">
        <v>135</v>
      </c>
      <c r="E50" s="5">
        <f t="shared" si="2"/>
        <v>13.5</v>
      </c>
      <c r="F50" s="24">
        <f t="shared" si="3"/>
        <v>166.05</v>
      </c>
      <c r="G50" s="38">
        <f>F50*B50/C50</f>
        <v>3.321</v>
      </c>
    </row>
    <row r="51" spans="1:7" ht="12.75">
      <c r="A51" s="86" t="s">
        <v>33</v>
      </c>
      <c r="B51" s="4">
        <v>0.19</v>
      </c>
      <c r="C51" s="2">
        <v>10</v>
      </c>
      <c r="D51" s="24">
        <v>273</v>
      </c>
      <c r="E51" s="5">
        <f>D51/C51</f>
        <v>27.3</v>
      </c>
      <c r="F51" s="24">
        <f t="shared" si="3"/>
        <v>335.79</v>
      </c>
      <c r="G51" s="38">
        <f>F51*B51/C51</f>
        <v>6.38001</v>
      </c>
    </row>
    <row r="52" spans="1:7" ht="12.75">
      <c r="A52" s="118" t="s">
        <v>54</v>
      </c>
      <c r="B52" s="120">
        <v>0.15</v>
      </c>
      <c r="C52" s="55">
        <v>5</v>
      </c>
      <c r="D52" s="17">
        <v>77.24</v>
      </c>
      <c r="E52" s="58">
        <f>D52/C52</f>
        <v>15.447999999999999</v>
      </c>
      <c r="F52" s="17">
        <f>D52*1.23</f>
        <v>95.00519999999999</v>
      </c>
      <c r="G52" s="88"/>
    </row>
    <row r="53" spans="1:7" ht="12.75">
      <c r="A53" s="119"/>
      <c r="B53" s="121"/>
      <c r="C53" s="55">
        <v>1</v>
      </c>
      <c r="D53" s="59">
        <v>20.33</v>
      </c>
      <c r="E53" s="58">
        <f>D53/C53</f>
        <v>20.33</v>
      </c>
      <c r="F53" s="24">
        <f>D53*1.23</f>
        <v>25.005899999999997</v>
      </c>
      <c r="G53" s="88"/>
    </row>
    <row r="54" spans="1:7" ht="12.75">
      <c r="A54" s="89" t="s">
        <v>50</v>
      </c>
      <c r="B54" s="62"/>
      <c r="C54" s="20">
        <v>0.25</v>
      </c>
      <c r="D54" s="63">
        <v>21</v>
      </c>
      <c r="E54" s="11"/>
      <c r="F54" s="63">
        <f>D54*1.23</f>
        <v>25.83</v>
      </c>
      <c r="G54" s="88"/>
    </row>
    <row r="55" spans="1:7" ht="26.25">
      <c r="A55" s="90" t="s">
        <v>52</v>
      </c>
      <c r="B55" s="64">
        <v>0.11</v>
      </c>
      <c r="C55" s="64">
        <v>5</v>
      </c>
      <c r="D55" s="65">
        <v>97.56</v>
      </c>
      <c r="E55" s="66">
        <f>D55/C55</f>
        <v>19.512</v>
      </c>
      <c r="F55" s="65">
        <f>D55*1.23</f>
        <v>119.9988</v>
      </c>
      <c r="G55" s="91">
        <f>F55*B55/C55</f>
        <v>2.6399736000000003</v>
      </c>
    </row>
    <row r="56" spans="1:7" ht="18.75" customHeight="1" thickBot="1">
      <c r="A56" s="92" t="s">
        <v>53</v>
      </c>
      <c r="B56" s="93">
        <v>0.1</v>
      </c>
      <c r="C56" s="94">
        <v>5</v>
      </c>
      <c r="D56" s="95">
        <v>193.5</v>
      </c>
      <c r="E56" s="93">
        <f>D56/C56</f>
        <v>38.7</v>
      </c>
      <c r="F56" s="95">
        <f>D56*1.23</f>
        <v>238.005</v>
      </c>
      <c r="G56" s="96"/>
    </row>
    <row r="57" ht="12.75">
      <c r="A57" s="56"/>
    </row>
    <row r="58" ht="12.75">
      <c r="A58" s="16" t="s">
        <v>19</v>
      </c>
    </row>
    <row r="59" ht="12.75">
      <c r="A59" t="s">
        <v>18</v>
      </c>
    </row>
  </sheetData>
  <sheetProtection/>
  <mergeCells count="8">
    <mergeCell ref="B10:B11"/>
    <mergeCell ref="B41:B42"/>
    <mergeCell ref="B19:B22"/>
    <mergeCell ref="B32:B34"/>
    <mergeCell ref="A12:A13"/>
    <mergeCell ref="A52:A53"/>
    <mergeCell ref="B52:B53"/>
    <mergeCell ref="B12:B13"/>
  </mergeCells>
  <printOptions/>
  <pageMargins left="0.5511811023622047" right="0.6299212598425197" top="0.7874015748031497" bottom="0.5905511811023623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Andrzej</cp:lastModifiedBy>
  <cp:lastPrinted>2017-06-03T06:08:38Z</cp:lastPrinted>
  <dcterms:created xsi:type="dcterms:W3CDTF">2003-02-20T12:51:39Z</dcterms:created>
  <dcterms:modified xsi:type="dcterms:W3CDTF">2023-07-07T08:00:51Z</dcterms:modified>
  <cp:category/>
  <cp:version/>
  <cp:contentType/>
  <cp:contentStatus/>
</cp:coreProperties>
</file>